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lix\Desktop\Studium\"/>
    </mc:Choice>
  </mc:AlternateContent>
  <bookViews>
    <workbookView xWindow="45" yWindow="510" windowWidth="19170" windowHeight="7140"/>
  </bookViews>
  <sheets>
    <sheet name="Sheet1" sheetId="1" r:id="rId1"/>
  </sheets>
  <definedNames>
    <definedName name="_xlnm.Print_Area" localSheetId="0">Sheet1!$A$1:$W$34</definedName>
  </definedNames>
  <calcPr calcId="162913"/>
</workbook>
</file>

<file path=xl/calcChain.xml><?xml version="1.0" encoding="utf-8"?>
<calcChain xmlns="http://schemas.openxmlformats.org/spreadsheetml/2006/main">
  <c r="E31" i="1" l="1"/>
  <c r="I15" i="1"/>
  <c r="E23" i="1" l="1"/>
  <c r="E29" i="1"/>
  <c r="W4" i="1"/>
  <c r="W8" i="1"/>
  <c r="W12" i="1"/>
  <c r="C15" i="1"/>
  <c r="E15" i="1"/>
  <c r="G15" i="1"/>
  <c r="K15" i="1"/>
  <c r="M15" i="1"/>
  <c r="O15" i="1"/>
  <c r="Q15" i="1"/>
  <c r="S15" i="1"/>
  <c r="U15" i="1"/>
  <c r="W15" i="1"/>
  <c r="E19" i="1" s="1"/>
  <c r="E27" i="1"/>
  <c r="E28" i="1"/>
  <c r="E30" i="1"/>
  <c r="E32" i="1"/>
  <c r="E34" i="1"/>
  <c r="E26" i="1" l="1"/>
  <c r="E21" i="1"/>
  <c r="E20" i="1"/>
  <c r="E22" i="1"/>
</calcChain>
</file>

<file path=xl/sharedStrings.xml><?xml version="1.0" encoding="utf-8"?>
<sst xmlns="http://schemas.openxmlformats.org/spreadsheetml/2006/main" count="51" uniqueCount="31">
  <si>
    <t>Soziologie</t>
  </si>
  <si>
    <t>Politik</t>
  </si>
  <si>
    <t>KMW</t>
  </si>
  <si>
    <t>Individuum &amp; Gesellschaft</t>
  </si>
  <si>
    <t>Systeme &amp; Strukturen</t>
  </si>
  <si>
    <t>Bereiche &amp; Prozesse</t>
  </si>
  <si>
    <t>Medien &amp; Kommunikation</t>
  </si>
  <si>
    <t>Europa &amp; Internat. Studien</t>
  </si>
  <si>
    <t>mind. 3 in jedem Fach?</t>
  </si>
  <si>
    <t>mind. 2 in jedem Modul?</t>
  </si>
  <si>
    <t>Anforderungen</t>
  </si>
  <si>
    <t>5 APs insgesamt?</t>
  </si>
  <si>
    <t>Verteilung auf Fächer &amp; Module</t>
  </si>
  <si>
    <t>oder Projektarbeit?</t>
  </si>
  <si>
    <t>Anzahl</t>
  </si>
  <si>
    <t>CP</t>
  </si>
  <si>
    <t>15 Kurse/Vorlesungen insgesamt?</t>
  </si>
  <si>
    <t>Verteilung und Art der Aps</t>
  </si>
  <si>
    <t>in jedem Modul 1 AP?</t>
  </si>
  <si>
    <t>mind. 8 CP in jedem Modul?</t>
  </si>
  <si>
    <t>Fach</t>
  </si>
  <si>
    <t>Gesamt</t>
  </si>
  <si>
    <t>in jedem Fach 1 VS-AP?</t>
  </si>
  <si>
    <t>3 APs in Vertiefungsseminaren (VS)</t>
  </si>
  <si>
    <t>2 APs in Aufbauseminaren (AS)</t>
  </si>
  <si>
    <t>2 VS-APs mündlich?</t>
  </si>
  <si>
    <t xml:space="preserve">1 VS-AP als Studien-, Haus- </t>
  </si>
  <si>
    <t>1 AS-AP als SA, HA oder PA?</t>
  </si>
  <si>
    <t>AS</t>
  </si>
  <si>
    <t>VS</t>
  </si>
  <si>
    <t>mind. 5 Vertiefungsseminare?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</si>
</sst>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0"/>
      <name val="Arial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9"/>
      <name val="Arial Unicode MS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4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/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4" fillId="0" borderId="0" xfId="0" applyFont="1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6" xfId="0" applyBorder="1"/>
    <xf numFmtId="0" fontId="6" fillId="0" borderId="6" xfId="0" applyFont="1" applyBorder="1"/>
    <xf numFmtId="0" fontId="7" fillId="3" borderId="15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40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center"/>
    </xf>
    <xf numFmtId="0" fontId="5" fillId="5" borderId="8" xfId="0" applyFont="1" applyFill="1" applyBorder="1"/>
    <xf numFmtId="0" fontId="4" fillId="3" borderId="11" xfId="0" applyFont="1" applyFill="1" applyBorder="1" applyAlignment="1"/>
    <xf numFmtId="0" fontId="3" fillId="5" borderId="6" xfId="0" applyFont="1" applyFill="1" applyBorder="1" applyAlignment="1">
      <alignment horizontal="center"/>
    </xf>
    <xf numFmtId="0" fontId="2" fillId="5" borderId="41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2" fillId="6" borderId="6" xfId="0" applyFont="1" applyFill="1" applyBorder="1"/>
    <xf numFmtId="0" fontId="2" fillId="6" borderId="41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8" fillId="3" borderId="10" xfId="0" applyFont="1" applyFill="1" applyBorder="1" applyAlignment="1"/>
    <xf numFmtId="0" fontId="8" fillId="3" borderId="2" xfId="0" applyFont="1" applyFill="1" applyBorder="1" applyAlignment="1"/>
    <xf numFmtId="0" fontId="8" fillId="5" borderId="8" xfId="0" applyFont="1" applyFill="1" applyBorder="1"/>
    <xf numFmtId="0" fontId="9" fillId="5" borderId="7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3" borderId="21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7" fillId="3" borderId="23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7" fillId="4" borderId="25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3" borderId="25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7" fillId="4" borderId="17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7" fillId="4" borderId="26" xfId="0" applyFont="1" applyFill="1" applyBorder="1" applyAlignment="1">
      <alignment horizontal="center"/>
    </xf>
    <xf numFmtId="0" fontId="7" fillId="3" borderId="24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4" borderId="27" xfId="0" applyFont="1" applyFill="1" applyBorder="1" applyAlignment="1">
      <alignment horizontal="center"/>
    </xf>
    <xf numFmtId="0" fontId="7" fillId="4" borderId="28" xfId="0" applyFont="1" applyFill="1" applyBorder="1" applyAlignment="1">
      <alignment horizontal="center"/>
    </xf>
    <xf numFmtId="0" fontId="7" fillId="3" borderId="30" xfId="0" applyFont="1" applyFill="1" applyBorder="1" applyAlignment="1">
      <alignment horizontal="center"/>
    </xf>
    <xf numFmtId="0" fontId="7" fillId="4" borderId="31" xfId="0" applyFont="1" applyFill="1" applyBorder="1" applyAlignment="1">
      <alignment horizontal="center"/>
    </xf>
    <xf numFmtId="0" fontId="7" fillId="4" borderId="29" xfId="0" applyFont="1" applyFill="1" applyBorder="1" applyAlignment="1">
      <alignment horizontal="center"/>
    </xf>
    <xf numFmtId="0" fontId="7" fillId="4" borderId="30" xfId="0" applyFont="1" applyFill="1" applyBorder="1" applyAlignment="1">
      <alignment horizontal="center"/>
    </xf>
    <xf numFmtId="0" fontId="7" fillId="3" borderId="26" xfId="0" applyFont="1" applyFill="1" applyBorder="1" applyAlignment="1">
      <alignment horizontal="center"/>
    </xf>
    <xf numFmtId="0" fontId="0" fillId="0" borderId="42" xfId="0" applyBorder="1" applyAlignment="1"/>
    <xf numFmtId="0" fontId="0" fillId="0" borderId="16" xfId="0" applyBorder="1" applyAlignment="1"/>
    <xf numFmtId="0" fontId="0" fillId="0" borderId="4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3" xfId="0" applyBorder="1" applyAlignment="1">
      <alignment horizontal="left"/>
    </xf>
    <xf numFmtId="0" fontId="0" fillId="0" borderId="43" xfId="0" applyBorder="1" applyAlignment="1">
      <alignment horizontal="center"/>
    </xf>
    <xf numFmtId="0" fontId="8" fillId="0" borderId="43" xfId="0" applyFont="1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44" xfId="0" applyBorder="1" applyAlignment="1">
      <alignment horizontal="center"/>
    </xf>
    <xf numFmtId="0" fontId="8" fillId="0" borderId="0" xfId="0" applyFont="1" applyBorder="1"/>
    <xf numFmtId="0" fontId="11" fillId="4" borderId="16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1" fillId="3" borderId="29" xfId="0" applyFont="1" applyFill="1" applyBorder="1" applyAlignment="1">
      <alignment horizontal="center"/>
    </xf>
    <xf numFmtId="0" fontId="11" fillId="4" borderId="19" xfId="0" applyFont="1" applyFill="1" applyBorder="1" applyAlignment="1">
      <alignment horizontal="center"/>
    </xf>
    <xf numFmtId="0" fontId="11" fillId="4" borderId="20" xfId="0" applyFont="1" applyFill="1" applyBorder="1" applyAlignment="1">
      <alignment horizontal="center"/>
    </xf>
    <xf numFmtId="0" fontId="8" fillId="0" borderId="0" xfId="0" applyFont="1"/>
    <xf numFmtId="0" fontId="8" fillId="0" borderId="0" xfId="0" applyFont="1" applyBorder="1" applyAlignment="1">
      <alignment horizontal="left"/>
    </xf>
    <xf numFmtId="0" fontId="8" fillId="0" borderId="42" xfId="0" applyFont="1" applyBorder="1" applyAlignment="1"/>
    <xf numFmtId="0" fontId="8" fillId="0" borderId="6" xfId="0" applyFont="1" applyBorder="1" applyAlignment="1">
      <alignment horizontal="left"/>
    </xf>
    <xf numFmtId="0" fontId="9" fillId="5" borderId="10" xfId="0" applyFont="1" applyFill="1" applyBorder="1" applyAlignment="1">
      <alignment horizontal="center"/>
    </xf>
    <xf numFmtId="0" fontId="9" fillId="5" borderId="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32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7" fillId="3" borderId="33" xfId="0" applyFont="1" applyFill="1" applyBorder="1" applyAlignment="1">
      <alignment horizontal="center"/>
    </xf>
    <xf numFmtId="0" fontId="7" fillId="3" borderId="39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1" fillId="4" borderId="33" xfId="0" applyFont="1" applyFill="1" applyBorder="1" applyAlignment="1">
      <alignment horizontal="center"/>
    </xf>
    <xf numFmtId="0" fontId="11" fillId="4" borderId="39" xfId="0" applyFont="1" applyFill="1" applyBorder="1" applyAlignment="1">
      <alignment horizontal="center"/>
    </xf>
    <xf numFmtId="0" fontId="7" fillId="4" borderId="36" xfId="0" applyFont="1" applyFill="1" applyBorder="1" applyAlignment="1">
      <alignment horizontal="center"/>
    </xf>
    <xf numFmtId="0" fontId="7" fillId="4" borderId="45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" fillId="6" borderId="32" xfId="0" applyFont="1" applyFill="1" applyBorder="1" applyAlignment="1">
      <alignment horizontal="center"/>
    </xf>
    <xf numFmtId="0" fontId="2" fillId="6" borderId="2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11" fillId="4" borderId="36" xfId="0" applyFont="1" applyFill="1" applyBorder="1" applyAlignment="1">
      <alignment horizontal="center"/>
    </xf>
    <xf numFmtId="0" fontId="11" fillId="4" borderId="45" xfId="0" applyFont="1" applyFill="1" applyBorder="1" applyAlignment="1">
      <alignment horizontal="center"/>
    </xf>
    <xf numFmtId="0" fontId="7" fillId="4" borderId="37" xfId="0" applyFont="1" applyFill="1" applyBorder="1" applyAlignment="1">
      <alignment horizontal="center"/>
    </xf>
    <xf numFmtId="0" fontId="7" fillId="4" borderId="38" xfId="0" applyFont="1" applyFill="1" applyBorder="1" applyAlignment="1">
      <alignment horizontal="center"/>
    </xf>
    <xf numFmtId="0" fontId="7" fillId="3" borderId="36" xfId="0" applyFont="1" applyFill="1" applyBorder="1" applyAlignment="1">
      <alignment horizontal="center"/>
    </xf>
    <xf numFmtId="0" fontId="7" fillId="3" borderId="45" xfId="0" applyFont="1" applyFill="1" applyBorder="1" applyAlignment="1">
      <alignment horizontal="center"/>
    </xf>
    <xf numFmtId="0" fontId="7" fillId="3" borderId="37" xfId="0" applyFont="1" applyFill="1" applyBorder="1" applyAlignment="1">
      <alignment horizontal="center"/>
    </xf>
    <xf numFmtId="0" fontId="7" fillId="3" borderId="38" xfId="0" applyFont="1" applyFill="1" applyBorder="1" applyAlignment="1">
      <alignment horizontal="center"/>
    </xf>
    <xf numFmtId="0" fontId="7" fillId="3" borderId="34" xfId="0" applyFont="1" applyFill="1" applyBorder="1" applyAlignment="1">
      <alignment horizontal="center"/>
    </xf>
    <xf numFmtId="0" fontId="7" fillId="3" borderId="35" xfId="0" applyFont="1" applyFill="1" applyBorder="1" applyAlignment="1">
      <alignment horizontal="center"/>
    </xf>
    <xf numFmtId="0" fontId="7" fillId="4" borderId="34" xfId="0" applyFont="1" applyFill="1" applyBorder="1" applyAlignment="1">
      <alignment horizontal="center"/>
    </xf>
    <xf numFmtId="0" fontId="7" fillId="4" borderId="35" xfId="0" applyFont="1" applyFill="1" applyBorder="1" applyAlignment="1">
      <alignment horizontal="center"/>
    </xf>
    <xf numFmtId="0" fontId="11" fillId="4" borderId="34" xfId="0" applyFont="1" applyFill="1" applyBorder="1" applyAlignment="1">
      <alignment horizontal="center"/>
    </xf>
    <xf numFmtId="0" fontId="11" fillId="4" borderId="35" xfId="0" applyFont="1" applyFill="1" applyBorder="1" applyAlignment="1">
      <alignment horizontal="center"/>
    </xf>
    <xf numFmtId="0" fontId="11" fillId="3" borderId="34" xfId="0" applyFont="1" applyFill="1" applyBorder="1" applyAlignment="1">
      <alignment horizontal="center"/>
    </xf>
    <xf numFmtId="0" fontId="11" fillId="3" borderId="35" xfId="0" applyFont="1" applyFill="1" applyBorder="1" applyAlignment="1">
      <alignment horizontal="center"/>
    </xf>
    <xf numFmtId="0" fontId="11" fillId="4" borderId="37" xfId="0" applyFont="1" applyFill="1" applyBorder="1" applyAlignment="1">
      <alignment horizontal="center"/>
    </xf>
    <xf numFmtId="0" fontId="11" fillId="4" borderId="38" xfId="0" applyFont="1" applyFill="1" applyBorder="1" applyAlignment="1">
      <alignment horizontal="center"/>
    </xf>
    <xf numFmtId="0" fontId="7" fillId="4" borderId="33" xfId="0" applyFont="1" applyFill="1" applyBorder="1" applyAlignment="1">
      <alignment horizontal="center"/>
    </xf>
    <xf numFmtId="0" fontId="7" fillId="4" borderId="39" xfId="0" applyFont="1" applyFill="1" applyBorder="1" applyAlignment="1">
      <alignment horizontal="center"/>
    </xf>
    <xf numFmtId="0" fontId="12" fillId="4" borderId="34" xfId="0" applyFont="1" applyFill="1" applyBorder="1" applyAlignment="1">
      <alignment horizontal="center"/>
    </xf>
    <xf numFmtId="0" fontId="12" fillId="4" borderId="35" xfId="0" applyFont="1" applyFill="1" applyBorder="1" applyAlignment="1">
      <alignment horizontal="center"/>
    </xf>
    <xf numFmtId="0" fontId="12" fillId="3" borderId="36" xfId="0" applyFont="1" applyFill="1" applyBorder="1" applyAlignment="1">
      <alignment horizontal="center"/>
    </xf>
    <xf numFmtId="0" fontId="12" fillId="3" borderId="45" xfId="0" applyFont="1" applyFill="1" applyBorder="1" applyAlignment="1">
      <alignment horizontal="center"/>
    </xf>
    <xf numFmtId="0" fontId="11" fillId="3" borderId="33" xfId="0" applyFont="1" applyFill="1" applyBorder="1" applyAlignment="1">
      <alignment horizontal="center"/>
    </xf>
    <xf numFmtId="0" fontId="11" fillId="3" borderId="39" xfId="0" applyFont="1" applyFill="1" applyBorder="1" applyAlignment="1">
      <alignment horizontal="center"/>
    </xf>
  </cellXfs>
  <cellStyles count="1">
    <cellStyle name="Standard" xfId="0" builtinId="0"/>
  </cellStyles>
  <dxfs count="26"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 patternType="solid">
          <fgColor indexed="64"/>
          <bgColor rgb="FF00FF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18</xdr:row>
      <xdr:rowOff>0</xdr:rowOff>
    </xdr:from>
    <xdr:to>
      <xdr:col>20</xdr:col>
      <xdr:colOff>328711</xdr:colOff>
      <xdr:row>26</xdr:row>
      <xdr:rowOff>66056</xdr:rowOff>
    </xdr:to>
    <xdr:sp macro="" textlink="">
      <xdr:nvSpPr>
        <xdr:cNvPr id="2" name="Textfeld 2"/>
        <xdr:cNvSpPr txBox="1"/>
      </xdr:nvSpPr>
      <xdr:spPr>
        <a:xfrm>
          <a:off x="2924175" y="3038475"/>
          <a:ext cx="6624736" cy="138050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GB"/>
          </a:defPPr>
          <a:lvl1pPr algn="l" defTabSz="449263" rtl="0" fontAlgn="base" hangingPunct="0">
            <a:lnSpc>
              <a:spcPct val="93000"/>
            </a:lnSpc>
            <a:spcBef>
              <a:spcPct val="0"/>
            </a:spcBef>
            <a:spcAft>
              <a:spcPct val="0"/>
            </a:spcAft>
            <a:buClr>
              <a:srgbClr val="000000"/>
            </a:buClr>
            <a:buSzPct val="100000"/>
            <a:buFont typeface="Times New Roman" pitchFamily="16" charset="0"/>
            <a:defRPr kern="1200">
              <a:solidFill>
                <a:schemeClr val="tx1"/>
              </a:solidFill>
              <a:latin typeface="Arial" charset="0"/>
              <a:ea typeface="+mn-ea"/>
              <a:cs typeface="Arial Unicode MS" charset="0"/>
            </a:defRPr>
          </a:lvl1pPr>
          <a:lvl2pPr marL="742950" indent="-285750" algn="l" defTabSz="449263" rtl="0" fontAlgn="base" hangingPunct="0">
            <a:lnSpc>
              <a:spcPct val="93000"/>
            </a:lnSpc>
            <a:spcBef>
              <a:spcPct val="0"/>
            </a:spcBef>
            <a:spcAft>
              <a:spcPct val="0"/>
            </a:spcAft>
            <a:buClr>
              <a:srgbClr val="000000"/>
            </a:buClr>
            <a:buSzPct val="100000"/>
            <a:buFont typeface="Times New Roman" pitchFamily="16" charset="0"/>
            <a:defRPr kern="1200">
              <a:solidFill>
                <a:schemeClr val="tx1"/>
              </a:solidFill>
              <a:latin typeface="Arial" charset="0"/>
              <a:ea typeface="+mn-ea"/>
              <a:cs typeface="Arial Unicode MS" charset="0"/>
            </a:defRPr>
          </a:lvl2pPr>
          <a:lvl3pPr marL="1143000" indent="-228600" algn="l" defTabSz="449263" rtl="0" fontAlgn="base" hangingPunct="0">
            <a:lnSpc>
              <a:spcPct val="93000"/>
            </a:lnSpc>
            <a:spcBef>
              <a:spcPct val="0"/>
            </a:spcBef>
            <a:spcAft>
              <a:spcPct val="0"/>
            </a:spcAft>
            <a:buClr>
              <a:srgbClr val="000000"/>
            </a:buClr>
            <a:buSzPct val="100000"/>
            <a:buFont typeface="Times New Roman" pitchFamily="16" charset="0"/>
            <a:defRPr kern="1200">
              <a:solidFill>
                <a:schemeClr val="tx1"/>
              </a:solidFill>
              <a:latin typeface="Arial" charset="0"/>
              <a:ea typeface="+mn-ea"/>
              <a:cs typeface="Arial Unicode MS" charset="0"/>
            </a:defRPr>
          </a:lvl3pPr>
          <a:lvl4pPr marL="1600200" indent="-228600" algn="l" defTabSz="449263" rtl="0" fontAlgn="base" hangingPunct="0">
            <a:lnSpc>
              <a:spcPct val="93000"/>
            </a:lnSpc>
            <a:spcBef>
              <a:spcPct val="0"/>
            </a:spcBef>
            <a:spcAft>
              <a:spcPct val="0"/>
            </a:spcAft>
            <a:buClr>
              <a:srgbClr val="000000"/>
            </a:buClr>
            <a:buSzPct val="100000"/>
            <a:buFont typeface="Times New Roman" pitchFamily="16" charset="0"/>
            <a:defRPr kern="1200">
              <a:solidFill>
                <a:schemeClr val="tx1"/>
              </a:solidFill>
              <a:latin typeface="Arial" charset="0"/>
              <a:ea typeface="+mn-ea"/>
              <a:cs typeface="Arial Unicode MS" charset="0"/>
            </a:defRPr>
          </a:lvl4pPr>
          <a:lvl5pPr marL="2057400" indent="-228600" algn="l" defTabSz="449263" rtl="0" fontAlgn="base" hangingPunct="0">
            <a:lnSpc>
              <a:spcPct val="93000"/>
            </a:lnSpc>
            <a:spcBef>
              <a:spcPct val="0"/>
            </a:spcBef>
            <a:spcAft>
              <a:spcPct val="0"/>
            </a:spcAft>
            <a:buClr>
              <a:srgbClr val="000000"/>
            </a:buClr>
            <a:buSzPct val="100000"/>
            <a:buFont typeface="Times New Roman" pitchFamily="16" charset="0"/>
            <a:defRPr kern="1200">
              <a:solidFill>
                <a:schemeClr val="tx1"/>
              </a:solidFill>
              <a:latin typeface="Arial" charset="0"/>
              <a:ea typeface="+mn-ea"/>
              <a:cs typeface="Arial Unicode MS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 Unicode MS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 Unicode MS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 Unicode MS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 Unicode MS" charset="0"/>
            </a:defRPr>
          </a:lvl9pPr>
        </a:lstStyle>
        <a:p>
          <a:r>
            <a:rPr lang="en-US" b="1">
              <a:solidFill>
                <a:srgbClr val="FF0000"/>
              </a:solidFill>
            </a:rPr>
            <a:t>Achtung bei Modultausch: </a:t>
          </a:r>
        </a:p>
        <a:p>
          <a:r>
            <a:rPr lang="en-US"/>
            <a:t>- CPs für BN (2) bleiben im ursprünglichen Modul, nur CPs für AP (6) können im neuen Modul angerechnet werden (Kann mit Tabelle nicht dargestellt werden)</a:t>
          </a:r>
        </a:p>
        <a:p>
          <a:r>
            <a:rPr lang="en-US"/>
            <a:t>- Bei BNs kann das Modul nicht getauscht werden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2"/>
  <sheetViews>
    <sheetView tabSelected="1" zoomScaleNormal="100" zoomScaleSheetLayoutView="130" workbookViewId="0">
      <selection activeCell="N7" sqref="N7:O7"/>
    </sheetView>
  </sheetViews>
  <sheetFormatPr baseColWidth="10" defaultColWidth="9.140625" defaultRowHeight="12.75"/>
  <cols>
    <col min="1" max="1" width="10.7109375" customWidth="1"/>
    <col min="2" max="21" width="6.7109375" customWidth="1"/>
    <col min="22" max="22" width="9.28515625" style="1" customWidth="1"/>
    <col min="23" max="23" width="3.42578125" style="1" customWidth="1"/>
  </cols>
  <sheetData>
    <row r="1" spans="1:23">
      <c r="A1" s="37" t="s">
        <v>20</v>
      </c>
      <c r="B1" s="131" t="s">
        <v>3</v>
      </c>
      <c r="C1" s="132"/>
      <c r="D1" s="132"/>
      <c r="E1" s="133"/>
      <c r="F1" s="113" t="s">
        <v>4</v>
      </c>
      <c r="G1" s="114"/>
      <c r="H1" s="114"/>
      <c r="I1" s="115"/>
      <c r="J1" s="122" t="s">
        <v>5</v>
      </c>
      <c r="K1" s="123"/>
      <c r="L1" s="123"/>
      <c r="M1" s="124"/>
      <c r="N1" s="113" t="s">
        <v>6</v>
      </c>
      <c r="O1" s="114"/>
      <c r="P1" s="114"/>
      <c r="Q1" s="115"/>
      <c r="R1" s="122" t="s">
        <v>7</v>
      </c>
      <c r="S1" s="123"/>
      <c r="T1" s="123"/>
      <c r="U1" s="124"/>
      <c r="V1" s="108" t="s">
        <v>14</v>
      </c>
      <c r="W1" s="109"/>
    </row>
    <row r="2" spans="1:23" ht="16.5" thickBot="1">
      <c r="A2" s="22"/>
      <c r="B2" s="134" t="s">
        <v>28</v>
      </c>
      <c r="C2" s="135"/>
      <c r="D2" s="136" t="s">
        <v>29</v>
      </c>
      <c r="E2" s="137"/>
      <c r="F2" s="111" t="s">
        <v>28</v>
      </c>
      <c r="G2" s="112"/>
      <c r="H2" s="116" t="s">
        <v>29</v>
      </c>
      <c r="I2" s="117"/>
      <c r="J2" s="120" t="s">
        <v>28</v>
      </c>
      <c r="K2" s="121"/>
      <c r="L2" s="125" t="s">
        <v>29</v>
      </c>
      <c r="M2" s="126"/>
      <c r="N2" s="111" t="s">
        <v>28</v>
      </c>
      <c r="O2" s="112"/>
      <c r="P2" s="116" t="s">
        <v>29</v>
      </c>
      <c r="Q2" s="117"/>
      <c r="R2" s="120" t="s">
        <v>28</v>
      </c>
      <c r="S2" s="121"/>
      <c r="T2" s="125" t="s">
        <v>29</v>
      </c>
      <c r="U2" s="126"/>
      <c r="V2" s="45"/>
      <c r="W2" s="46"/>
    </row>
    <row r="3" spans="1:23">
      <c r="A3" s="34"/>
      <c r="B3" s="127"/>
      <c r="C3" s="128"/>
      <c r="D3" s="127"/>
      <c r="E3" s="128"/>
      <c r="F3" s="118"/>
      <c r="G3" s="119"/>
      <c r="H3" s="118"/>
      <c r="I3" s="119"/>
      <c r="J3" s="127"/>
      <c r="K3" s="128"/>
      <c r="L3" s="129"/>
      <c r="M3" s="130"/>
      <c r="N3" s="118"/>
      <c r="O3" s="119"/>
      <c r="P3" s="146"/>
      <c r="Q3" s="147"/>
      <c r="R3" s="127"/>
      <c r="S3" s="128"/>
      <c r="T3" s="148"/>
      <c r="U3" s="149"/>
      <c r="V3" s="38"/>
      <c r="W3" s="39"/>
    </row>
    <row r="4" spans="1:23">
      <c r="A4" s="23" t="s">
        <v>0</v>
      </c>
      <c r="B4" s="17"/>
      <c r="C4" s="48"/>
      <c r="D4" s="98"/>
      <c r="E4" s="99"/>
      <c r="F4" s="16"/>
      <c r="G4" s="51"/>
      <c r="H4" s="52"/>
      <c r="I4" s="53"/>
      <c r="J4" s="17"/>
      <c r="K4" s="20"/>
      <c r="L4" s="49"/>
      <c r="M4" s="50"/>
      <c r="N4" s="54"/>
      <c r="O4" s="55"/>
      <c r="P4" s="52"/>
      <c r="Q4" s="53"/>
      <c r="R4" s="97"/>
      <c r="S4" s="56"/>
      <c r="T4" s="21"/>
      <c r="U4" s="57"/>
      <c r="V4" s="40" t="s">
        <v>0</v>
      </c>
      <c r="W4" s="41">
        <f>COUNTA(B3:U3,B5:U5)</f>
        <v>0</v>
      </c>
    </row>
    <row r="5" spans="1:23">
      <c r="A5" s="23"/>
      <c r="B5" s="138"/>
      <c r="C5" s="139"/>
      <c r="D5" s="140"/>
      <c r="E5" s="141"/>
      <c r="F5" s="142"/>
      <c r="G5" s="143"/>
      <c r="H5" s="144"/>
      <c r="I5" s="145"/>
      <c r="J5" s="129"/>
      <c r="K5" s="130"/>
      <c r="L5" s="129"/>
      <c r="M5" s="130"/>
      <c r="N5" s="142"/>
      <c r="O5" s="143"/>
      <c r="P5" s="144"/>
      <c r="Q5" s="145"/>
      <c r="R5" s="129"/>
      <c r="S5" s="130"/>
      <c r="T5" s="140"/>
      <c r="U5" s="141"/>
      <c r="V5" s="40"/>
      <c r="W5" s="41"/>
    </row>
    <row r="6" spans="1:23" ht="13.5" thickBot="1">
      <c r="A6" s="35"/>
      <c r="B6" s="58"/>
      <c r="C6" s="59"/>
      <c r="D6" s="60"/>
      <c r="E6" s="61"/>
      <c r="F6" s="62"/>
      <c r="G6" s="63"/>
      <c r="H6" s="64"/>
      <c r="I6" s="65"/>
      <c r="J6" s="66"/>
      <c r="K6" s="67"/>
      <c r="L6" s="68"/>
      <c r="M6" s="69"/>
      <c r="N6" s="62"/>
      <c r="O6" s="63"/>
      <c r="P6" s="70"/>
      <c r="Q6" s="71"/>
      <c r="R6" s="72"/>
      <c r="S6" s="59"/>
      <c r="T6" s="60"/>
      <c r="U6" s="61"/>
      <c r="V6" s="42"/>
      <c r="W6" s="43"/>
    </row>
    <row r="7" spans="1:23">
      <c r="A7" s="34"/>
      <c r="B7" s="127"/>
      <c r="C7" s="128"/>
      <c r="D7" s="150"/>
      <c r="E7" s="151"/>
      <c r="F7" s="118"/>
      <c r="G7" s="119"/>
      <c r="H7" s="152"/>
      <c r="I7" s="153"/>
      <c r="J7" s="129"/>
      <c r="K7" s="130"/>
      <c r="L7" s="148"/>
      <c r="M7" s="149"/>
      <c r="N7" s="144"/>
      <c r="O7" s="145"/>
      <c r="P7" s="146"/>
      <c r="Q7" s="147"/>
      <c r="R7" s="127"/>
      <c r="S7" s="128"/>
      <c r="T7" s="148"/>
      <c r="U7" s="149"/>
      <c r="V7" s="44"/>
      <c r="W7" s="41"/>
    </row>
    <row r="8" spans="1:23">
      <c r="A8" s="23" t="s">
        <v>1</v>
      </c>
      <c r="B8" s="73"/>
      <c r="C8" s="56"/>
      <c r="D8" s="102"/>
      <c r="E8" s="103"/>
      <c r="F8" s="16"/>
      <c r="G8" s="74"/>
      <c r="H8" s="52"/>
      <c r="I8" s="53"/>
      <c r="J8" s="20"/>
      <c r="K8" s="56"/>
      <c r="L8" s="21"/>
      <c r="M8" s="57"/>
      <c r="N8" s="16"/>
      <c r="O8" s="74"/>
      <c r="P8" s="52"/>
      <c r="Q8" s="53"/>
      <c r="R8" s="73"/>
      <c r="S8" s="56"/>
      <c r="T8" s="21"/>
      <c r="U8" s="57"/>
      <c r="V8" s="44" t="s">
        <v>1</v>
      </c>
      <c r="W8" s="41">
        <f>COUNTA(B7:U7,B9:U9)</f>
        <v>0</v>
      </c>
    </row>
    <row r="9" spans="1:23">
      <c r="A9" s="23"/>
      <c r="B9" s="129"/>
      <c r="C9" s="130"/>
      <c r="D9" s="154"/>
      <c r="E9" s="155"/>
      <c r="F9" s="142"/>
      <c r="G9" s="143"/>
      <c r="H9" s="144"/>
      <c r="I9" s="145"/>
      <c r="J9" s="138"/>
      <c r="K9" s="139"/>
      <c r="L9" s="140"/>
      <c r="M9" s="141"/>
      <c r="N9" s="142"/>
      <c r="O9" s="143"/>
      <c r="P9" s="144"/>
      <c r="Q9" s="145"/>
      <c r="R9" s="129"/>
      <c r="S9" s="130"/>
      <c r="T9" s="154"/>
      <c r="U9" s="155"/>
      <c r="V9" s="44"/>
      <c r="W9" s="41"/>
    </row>
    <row r="10" spans="1:23" ht="13.5" thickBot="1">
      <c r="A10" s="35"/>
      <c r="B10" s="75"/>
      <c r="C10" s="59"/>
      <c r="D10" s="68"/>
      <c r="E10" s="69"/>
      <c r="F10" s="18"/>
      <c r="G10" s="63"/>
      <c r="H10" s="70"/>
      <c r="I10" s="71"/>
      <c r="J10" s="76"/>
      <c r="K10" s="59"/>
      <c r="L10" s="77"/>
      <c r="M10" s="61"/>
      <c r="N10" s="78"/>
      <c r="O10" s="79"/>
      <c r="P10" s="70"/>
      <c r="Q10" s="71"/>
      <c r="R10" s="66"/>
      <c r="S10" s="67"/>
      <c r="T10" s="77"/>
      <c r="U10" s="61"/>
      <c r="V10" s="44"/>
      <c r="W10" s="41"/>
    </row>
    <row r="11" spans="1:23">
      <c r="A11" s="34"/>
      <c r="B11" s="129"/>
      <c r="C11" s="130"/>
      <c r="D11" s="148"/>
      <c r="E11" s="149"/>
      <c r="F11" s="162"/>
      <c r="G11" s="163"/>
      <c r="H11" s="144"/>
      <c r="I11" s="145"/>
      <c r="J11" s="127"/>
      <c r="K11" s="128"/>
      <c r="L11" s="148"/>
      <c r="M11" s="149"/>
      <c r="N11" s="118"/>
      <c r="O11" s="119"/>
      <c r="P11" s="146"/>
      <c r="Q11" s="147"/>
      <c r="R11" s="156"/>
      <c r="S11" s="157"/>
      <c r="T11" s="158"/>
      <c r="U11" s="159"/>
      <c r="V11" s="38"/>
      <c r="W11" s="39"/>
    </row>
    <row r="12" spans="1:23">
      <c r="A12" s="23" t="s">
        <v>2</v>
      </c>
      <c r="B12" s="73"/>
      <c r="C12" s="80"/>
      <c r="D12" s="21"/>
      <c r="E12" s="81"/>
      <c r="F12" s="100"/>
      <c r="G12" s="101"/>
      <c r="H12" s="82"/>
      <c r="I12" s="53"/>
      <c r="J12" s="83"/>
      <c r="K12" s="56"/>
      <c r="L12" s="21"/>
      <c r="M12" s="81"/>
      <c r="N12" s="19"/>
      <c r="O12" s="55"/>
      <c r="P12" s="82"/>
      <c r="Q12" s="53"/>
      <c r="R12" s="17"/>
      <c r="S12" s="84"/>
      <c r="T12" s="85"/>
      <c r="U12" s="50"/>
      <c r="V12" s="40" t="s">
        <v>2</v>
      </c>
      <c r="W12" s="41">
        <f>COUNTA(B11:U11,B13:U13)</f>
        <v>0</v>
      </c>
    </row>
    <row r="13" spans="1:23">
      <c r="A13" s="23"/>
      <c r="B13" s="129"/>
      <c r="C13" s="130"/>
      <c r="D13" s="140"/>
      <c r="E13" s="141"/>
      <c r="F13" s="142"/>
      <c r="G13" s="143"/>
      <c r="H13" s="144"/>
      <c r="I13" s="145"/>
      <c r="J13" s="129"/>
      <c r="K13" s="130"/>
      <c r="L13" s="140"/>
      <c r="M13" s="141"/>
      <c r="N13" s="160"/>
      <c r="O13" s="161"/>
      <c r="P13" s="144"/>
      <c r="Q13" s="145"/>
      <c r="R13" s="129"/>
      <c r="S13" s="130"/>
      <c r="T13" s="140"/>
      <c r="U13" s="141"/>
      <c r="V13" s="40"/>
      <c r="W13" s="41"/>
    </row>
    <row r="14" spans="1:23" ht="13.5" thickBot="1">
      <c r="A14" s="35"/>
      <c r="B14" s="75"/>
      <c r="C14" s="59"/>
      <c r="D14" s="68"/>
      <c r="E14" s="69"/>
      <c r="F14" s="18"/>
      <c r="G14" s="63"/>
      <c r="H14" s="70"/>
      <c r="I14" s="71"/>
      <c r="J14" s="76"/>
      <c r="K14" s="59"/>
      <c r="L14" s="77"/>
      <c r="M14" s="61"/>
      <c r="N14" s="18"/>
      <c r="O14" s="63"/>
      <c r="P14" s="86"/>
      <c r="Q14" s="65"/>
      <c r="R14" s="66"/>
      <c r="S14" s="67"/>
      <c r="T14" s="77"/>
      <c r="U14" s="61"/>
      <c r="V14" s="42"/>
      <c r="W14" s="43"/>
    </row>
    <row r="15" spans="1:23" ht="13.5" thickBot="1">
      <c r="A15" s="36"/>
      <c r="B15" s="29" t="s">
        <v>14</v>
      </c>
      <c r="C15" s="30">
        <f>COUNTA(B3:E3,B5:E5,B7:E7,B9:E9,B11:E11,B13:E13)</f>
        <v>0</v>
      </c>
      <c r="D15" s="28" t="s">
        <v>15</v>
      </c>
      <c r="E15" s="31">
        <f>2*COUNTIF(B3:E14, "BN")+6*COUNTIF(B3:C14,"AP")+8*COUNTIF(D3:E14,"AP")</f>
        <v>0</v>
      </c>
      <c r="F15" s="24" t="s">
        <v>14</v>
      </c>
      <c r="G15" s="25">
        <f>COUNTA(F3:I3,F5:I5,F7:I7,F9:I9,F11:I11,F13:I13)</f>
        <v>0</v>
      </c>
      <c r="H15" s="26" t="s">
        <v>15</v>
      </c>
      <c r="I15" s="27">
        <f>2*COUNTIF(F3:I14, "BN")+6*COUNTIF(F3:G14,"AP")+8*COUNTIF(H3:I14,"AP")</f>
        <v>0</v>
      </c>
      <c r="J15" s="28" t="s">
        <v>14</v>
      </c>
      <c r="K15" s="30">
        <f>COUNTA(J3:M3,J5:M5,J7:M7,J9:M9,J11:M11,J13:M13)</f>
        <v>0</v>
      </c>
      <c r="L15" s="28" t="s">
        <v>15</v>
      </c>
      <c r="M15" s="32">
        <f>2*COUNTIF(J3:M14, "BN")+6*COUNTIF(J3:K14,"AP")+8*COUNTIF(L3:M14,"AP")</f>
        <v>0</v>
      </c>
      <c r="N15" s="26" t="s">
        <v>14</v>
      </c>
      <c r="O15" s="25">
        <f>COUNTA(N3:Q3,N5:Q5,N7:Q7,N9:Q9,N11:Q11,N13:Q13)</f>
        <v>0</v>
      </c>
      <c r="P15" s="26" t="s">
        <v>15</v>
      </c>
      <c r="Q15" s="27">
        <f>2*COUNTIF(N3:Q14, "BN")+6*COUNTIF(N3:O14,"AP")+8*COUNTIF(P3:Q14,"AP")</f>
        <v>0</v>
      </c>
      <c r="R15" s="28" t="s">
        <v>14</v>
      </c>
      <c r="S15" s="33">
        <f>COUNTA(R3:U3,R5:U5,R7:U7,R9:U9,R11:U11,R13:U13)</f>
        <v>0</v>
      </c>
      <c r="T15" s="28" t="s">
        <v>15</v>
      </c>
      <c r="U15" s="32">
        <f>2*COUNTIF(R3:U14, "BN")+6*COUNTIF(R3:S14,"AP")+8*COUNTIF(T3:U14,"AP")</f>
        <v>0</v>
      </c>
      <c r="V15" s="47" t="s">
        <v>21</v>
      </c>
      <c r="W15" s="27">
        <f>COUNTA(B3:U3,B5:U5,B7:U7,B9:U9,B11:U11,B13:U13)</f>
        <v>0</v>
      </c>
    </row>
    <row r="16" spans="1:23">
      <c r="I16" s="104"/>
      <c r="U16" s="104"/>
    </row>
    <row r="17" spans="1:23">
      <c r="A17" s="9" t="s">
        <v>10</v>
      </c>
      <c r="B17" s="3"/>
      <c r="C17" s="3"/>
      <c r="D17" s="3"/>
      <c r="E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23" ht="13.5" thickBot="1">
      <c r="A18" s="15" t="s">
        <v>12</v>
      </c>
      <c r="B18" s="15"/>
      <c r="C18" s="15"/>
      <c r="D18" s="15"/>
      <c r="E18" s="14"/>
      <c r="G18" s="3"/>
      <c r="M18" s="3"/>
      <c r="S18" s="3"/>
    </row>
    <row r="19" spans="1:23">
      <c r="A19" s="10" t="s">
        <v>16</v>
      </c>
      <c r="B19" s="10"/>
      <c r="C19" s="10"/>
      <c r="D19" s="10"/>
      <c r="E19" s="11">
        <f>W15</f>
        <v>0</v>
      </c>
      <c r="G19" s="9"/>
      <c r="H19" s="3"/>
      <c r="I19" s="3"/>
      <c r="J19" s="9"/>
      <c r="K19" s="3"/>
      <c r="L19" s="3"/>
      <c r="M19" s="3"/>
      <c r="N19" s="3"/>
      <c r="U19" s="3"/>
    </row>
    <row r="20" spans="1:23">
      <c r="A20" s="91" t="s">
        <v>8</v>
      </c>
      <c r="B20" s="91"/>
      <c r="C20" s="91"/>
      <c r="D20" s="91"/>
      <c r="E20" s="92" t="b">
        <f>(COUNTIF(W4,"&gt;=3")+COUNTIF(W8,"&gt;=3")+COUNTIF(W12,"&gt;=3"))&gt;=3</f>
        <v>0</v>
      </c>
      <c r="G20" s="96"/>
      <c r="H20" s="3"/>
      <c r="I20" s="3"/>
      <c r="J20" s="3"/>
      <c r="K20" s="3"/>
      <c r="L20" s="3"/>
      <c r="M20" s="3"/>
      <c r="N20" s="3"/>
      <c r="S20" s="3"/>
    </row>
    <row r="21" spans="1:23">
      <c r="A21" s="10" t="s">
        <v>9</v>
      </c>
      <c r="B21" s="10"/>
      <c r="C21" s="10"/>
      <c r="D21" s="10"/>
      <c r="E21" s="11" t="b">
        <f>AND(C15&gt;=2,G15&gt;=2,K15&gt;=2,O15&gt;=2,S15&gt;=2)</f>
        <v>0</v>
      </c>
      <c r="G21" s="96"/>
      <c r="H21" s="3"/>
      <c r="I21" s="3"/>
      <c r="J21" s="96"/>
      <c r="K21" s="3"/>
      <c r="L21" s="3"/>
      <c r="M21" s="96"/>
      <c r="N21" s="3"/>
      <c r="S21" s="3"/>
    </row>
    <row r="22" spans="1:23">
      <c r="A22" s="93" t="s">
        <v>19</v>
      </c>
      <c r="B22" s="91"/>
      <c r="C22" s="91"/>
      <c r="D22" s="91"/>
      <c r="E22" s="92" t="b">
        <f>AND(E15&gt;=8,I15&gt;=8,M15&gt;=8,Q15&gt;=8,U15&gt;=8)</f>
        <v>0</v>
      </c>
      <c r="G22" s="3"/>
      <c r="H22" s="3"/>
      <c r="I22" s="3"/>
      <c r="J22" s="3"/>
      <c r="K22" s="96"/>
      <c r="L22" s="3"/>
      <c r="M22" s="3"/>
      <c r="N22" s="3"/>
      <c r="S22" s="3"/>
    </row>
    <row r="23" spans="1:23" ht="13.5" thickBot="1">
      <c r="A23" s="107" t="s">
        <v>30</v>
      </c>
      <c r="B23" s="12"/>
      <c r="C23" s="12"/>
      <c r="D23" s="12"/>
      <c r="E23" s="13">
        <f>COUNTA(D3,D5,D7,D9,D11,D13,H3,H5,H7,H9,H11,H13,L3,L5,L7,L9,L11,L13,P3,P5,P7,P9,P11,P13,T3,T5,T7,T9,T11,T13)</f>
        <v>0</v>
      </c>
      <c r="G23" s="3"/>
      <c r="H23" s="3"/>
      <c r="I23" s="3"/>
      <c r="J23" s="3"/>
      <c r="K23" s="96"/>
      <c r="L23" s="3"/>
      <c r="M23" s="3"/>
      <c r="N23" s="3"/>
      <c r="S23" s="3"/>
    </row>
    <row r="24" spans="1:23">
      <c r="A24" s="4"/>
      <c r="B24" s="4"/>
      <c r="C24" s="4"/>
      <c r="D24" s="4"/>
      <c r="E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5"/>
      <c r="W24" s="5"/>
    </row>
    <row r="25" spans="1:23" ht="13.5" thickBot="1">
      <c r="A25" s="15" t="s">
        <v>17</v>
      </c>
      <c r="B25" s="15"/>
      <c r="C25" s="15"/>
      <c r="D25" s="14"/>
      <c r="E25" s="14"/>
      <c r="G25" s="110"/>
      <c r="H25" s="110"/>
      <c r="I25" s="110"/>
      <c r="J25" s="6"/>
      <c r="K25" s="110"/>
      <c r="L25" s="110"/>
      <c r="M25" s="110"/>
      <c r="N25" s="6"/>
      <c r="O25" s="110"/>
      <c r="P25" s="110"/>
      <c r="Q25" s="110"/>
      <c r="R25" s="6"/>
      <c r="S25" s="110"/>
      <c r="T25" s="110"/>
      <c r="U25" s="110"/>
      <c r="V25" s="2"/>
      <c r="W25" s="2"/>
    </row>
    <row r="26" spans="1:23">
      <c r="A26" s="94" t="s">
        <v>11</v>
      </c>
      <c r="B26" s="94"/>
      <c r="C26" s="94"/>
      <c r="D26" s="94"/>
      <c r="E26" s="95">
        <f>SUM(E27,E28)</f>
        <v>0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2"/>
      <c r="W26" s="2"/>
    </row>
    <row r="27" spans="1:23">
      <c r="A27" s="105" t="s">
        <v>24</v>
      </c>
      <c r="B27" s="10"/>
      <c r="C27" s="10"/>
      <c r="D27" s="10"/>
      <c r="E27" s="11">
        <f>COUNTIF(B3:C14, "AP")+COUNTIF(F3:G14, "AP")+COUNTIF(J3:K14, "AP")+COUNTIF(N3:O14, "AP")+COUNTIF(R3:S14, "AP")</f>
        <v>0</v>
      </c>
      <c r="Q27" s="2"/>
      <c r="R27" s="2"/>
      <c r="S27" s="2"/>
      <c r="T27" s="2"/>
      <c r="U27" s="2"/>
      <c r="V27" s="2"/>
      <c r="W27" s="2"/>
    </row>
    <row r="28" spans="1:23">
      <c r="A28" s="93" t="s">
        <v>23</v>
      </c>
      <c r="B28" s="91"/>
      <c r="C28" s="91"/>
      <c r="D28" s="91"/>
      <c r="E28" s="92">
        <f>COUNTIF(D3:E14, "AP")+COUNTIF(H3:I14, "AP")+COUNTIF(L3:M14, "AP")+COUNTIF(P3:Q14, "AP")+COUNTIF(T3:U14, "AP")</f>
        <v>0</v>
      </c>
      <c r="Q28" s="2"/>
      <c r="R28" s="2"/>
      <c r="S28" s="2"/>
      <c r="T28" s="2"/>
      <c r="U28" s="2"/>
      <c r="V28" s="6"/>
      <c r="W28" s="6"/>
    </row>
    <row r="29" spans="1:23">
      <c r="A29" s="105" t="s">
        <v>22</v>
      </c>
      <c r="B29" s="10"/>
      <c r="C29" s="10"/>
      <c r="D29" s="10"/>
      <c r="E29" s="11" t="b">
        <f>(((COUNTIF(D3:E6,"AP")+COUNTIF(H3:I6,"AP")+COUNTIF(L3:M6,"AP")+COUNTIF(P3:Q6,"AP")+COUNTIF(T3:U6,"AP")=1)+(COUNTIF(D7:E10,"AP")+COUNTIF(H7:I10,"AP")+COUNTIF(L7:M10,"AP")+COUNTIF(P7:Q10,"AP")+COUNTIF(T7:U10,"AP")=1)+(COUNTIF(D11:E14,"AP")+COUNTIF(H11:I14,"AP")+COUNTIF(L11:M14,"AP")+COUNTIF(P11:Q14,"AP")+COUNTIF(T11:U14,"AP")=1))=3)</f>
        <v>0</v>
      </c>
      <c r="Q29" s="2"/>
      <c r="R29" s="2"/>
      <c r="S29" s="2"/>
      <c r="T29" s="2"/>
      <c r="U29" s="2"/>
      <c r="V29" s="6"/>
      <c r="W29" s="6"/>
    </row>
    <row r="30" spans="1:23">
      <c r="A30" s="91" t="s">
        <v>18</v>
      </c>
      <c r="B30" s="91"/>
      <c r="C30" s="91"/>
      <c r="D30" s="91"/>
      <c r="E30" s="92" t="b">
        <f>(COUNTIF(B3:E14,"AP")=1)+(COUNTIF(F3:I14,"AP")=1)+(COUNTIF(J3:M14,"AP")=1)+(COUNTIF(N3:Q14,"AP")=1)+(COUNTIF(R3:U14,"AP")=1)&gt;=5</f>
        <v>0</v>
      </c>
      <c r="Q30" s="2"/>
      <c r="R30" s="2"/>
      <c r="S30" s="2"/>
      <c r="T30" s="2"/>
      <c r="U30" s="2"/>
      <c r="V30" s="6"/>
      <c r="W30" s="6"/>
    </row>
    <row r="31" spans="1:23">
      <c r="A31" s="105" t="s">
        <v>25</v>
      </c>
      <c r="B31" s="10"/>
      <c r="C31" s="10"/>
      <c r="D31" s="10"/>
      <c r="E31" s="11">
        <f>COUNTIF(D3:E14, "mündl.")+COUNTIF(H3:I14, "mündl.")+COUNTIF(L3:M14, "mündl.")+COUNTIF(P3:Q14, "mündl.")+COUNTIF(T3:U14, "mündl.")</f>
        <v>0</v>
      </c>
      <c r="Q31" s="2"/>
      <c r="R31" s="2"/>
      <c r="S31" s="2"/>
      <c r="T31" s="2"/>
      <c r="U31" s="2"/>
      <c r="V31" s="6"/>
      <c r="W31" s="6"/>
    </row>
    <row r="32" spans="1:23">
      <c r="A32" s="106" t="s">
        <v>26</v>
      </c>
      <c r="B32" s="87"/>
      <c r="C32" s="87"/>
      <c r="D32" s="87"/>
      <c r="E32" s="89">
        <f>COUNTIF(D3:E14, "SA")+COUNTIF(D3:E14,"HA")+COUNTIF(D3:E14,"PA")+COUNTIF(H3:I14, "SA")+COUNTIF(H3:I14,"HA")+COUNTIF(H3:I14,"PA")+COUNTIF(L3:M14, "SA")+COUNTIF(L3:M14,"HA")+COUNTIF(L3:M14,"PA")+COUNTIF(P3:Q14, "SA")+COUNTIF(P3:Q14,"HA")+COUNTIF(P3:Q14,"PA")+COUNTIF(T3:U14, "SA")+COUNTIF(T3:U14,"HA")+COUNTIF(T3:U14,"PA")</f>
        <v>0</v>
      </c>
      <c r="Q32" s="2"/>
      <c r="R32" s="2"/>
      <c r="S32" s="2"/>
      <c r="T32" s="2"/>
      <c r="U32" s="2"/>
      <c r="V32" s="6"/>
      <c r="W32" s="6"/>
    </row>
    <row r="33" spans="1:23">
      <c r="A33" s="88" t="s">
        <v>13</v>
      </c>
      <c r="B33" s="88"/>
      <c r="C33" s="88"/>
      <c r="D33" s="88"/>
      <c r="E33" s="90"/>
      <c r="Q33" s="2"/>
      <c r="R33" s="2"/>
      <c r="S33" s="2"/>
      <c r="T33" s="2"/>
      <c r="U33" s="2"/>
      <c r="V33" s="6"/>
      <c r="W33" s="6"/>
    </row>
    <row r="34" spans="1:23" ht="13.5" thickBot="1">
      <c r="A34" s="107" t="s">
        <v>27</v>
      </c>
      <c r="B34" s="12"/>
      <c r="C34" s="12"/>
      <c r="D34" s="12"/>
      <c r="E34" s="13">
        <f>COUNTIF(B3:C14, "SA")+COUNTIF(B3:C14,"HA")+COUNTIF(B3:C14,"PA")+COUNTIF(F3:G14, "SA")+COUNTIF(F3:G14,"HA")+COUNTIF(F3:G14,"PA")+COUNTIF(J3:K14, "SA")+COUNTIF(J3:K14,"HA")+COUNTIF(J3:K14,"PA")+COUNTIF(N3:O14, "SA")+COUNTIF(N3:O14,"HA")+COUNTIF(N3:O14,"PA")+COUNTIF(R3:S14, "SA")+COUNTIF(R3:S14,"HA")+COUNTIF(R3:S14,"PA")</f>
        <v>0</v>
      </c>
      <c r="Q34" s="2"/>
      <c r="R34" s="2"/>
      <c r="S34" s="2"/>
      <c r="T34" s="2"/>
      <c r="U34" s="2"/>
      <c r="V34" s="6"/>
      <c r="W34" s="6"/>
    </row>
    <row r="35" spans="1:23">
      <c r="A35" s="7"/>
      <c r="B35" s="7"/>
      <c r="C35" s="6"/>
      <c r="D35" s="6"/>
      <c r="E35" s="8"/>
      <c r="F35" s="8"/>
      <c r="Q35" s="6"/>
      <c r="R35" s="6"/>
      <c r="S35" s="6"/>
      <c r="T35" s="6"/>
      <c r="U35" s="6"/>
      <c r="V35" s="6"/>
      <c r="W35" s="6"/>
    </row>
    <row r="37" spans="1:23"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23"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23"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23"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23"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23"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23">
      <c r="J43" s="2"/>
      <c r="K43" s="2"/>
      <c r="L43" s="2"/>
      <c r="M43" s="2"/>
      <c r="N43" s="2"/>
      <c r="O43" s="2"/>
      <c r="P43" s="2"/>
      <c r="Q43" s="2"/>
      <c r="R43" s="2"/>
      <c r="S43" s="2"/>
    </row>
    <row r="51" spans="11:20"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1:20">
      <c r="K52" s="6"/>
      <c r="L52" s="6"/>
      <c r="M52" s="6"/>
      <c r="N52" s="6"/>
      <c r="O52" s="6"/>
      <c r="P52" s="6"/>
      <c r="Q52" s="6"/>
      <c r="R52" s="6"/>
      <c r="S52" s="6"/>
      <c r="T52" s="6"/>
    </row>
  </sheetData>
  <mergeCells count="80">
    <mergeCell ref="B11:C11"/>
    <mergeCell ref="T13:U13"/>
    <mergeCell ref="N11:O11"/>
    <mergeCell ref="P11:Q11"/>
    <mergeCell ref="L11:M11"/>
    <mergeCell ref="J13:K13"/>
    <mergeCell ref="L13:M13"/>
    <mergeCell ref="N13:O13"/>
    <mergeCell ref="P13:Q13"/>
    <mergeCell ref="B13:C13"/>
    <mergeCell ref="D13:E13"/>
    <mergeCell ref="F13:G13"/>
    <mergeCell ref="H13:I13"/>
    <mergeCell ref="R13:S13"/>
    <mergeCell ref="D11:E11"/>
    <mergeCell ref="F11:G11"/>
    <mergeCell ref="H11:I11"/>
    <mergeCell ref="J11:K11"/>
    <mergeCell ref="T9:U9"/>
    <mergeCell ref="R9:S9"/>
    <mergeCell ref="L9:M9"/>
    <mergeCell ref="N9:O9"/>
    <mergeCell ref="P9:Q9"/>
    <mergeCell ref="R11:S11"/>
    <mergeCell ref="T11:U11"/>
    <mergeCell ref="B9:C9"/>
    <mergeCell ref="D9:E9"/>
    <mergeCell ref="F9:G9"/>
    <mergeCell ref="H9:I9"/>
    <mergeCell ref="J9:K9"/>
    <mergeCell ref="L7:M7"/>
    <mergeCell ref="N7:O7"/>
    <mergeCell ref="P7:Q7"/>
    <mergeCell ref="R7:S7"/>
    <mergeCell ref="T7:U7"/>
    <mergeCell ref="B7:C7"/>
    <mergeCell ref="D7:E7"/>
    <mergeCell ref="F7:G7"/>
    <mergeCell ref="H7:I7"/>
    <mergeCell ref="J7:K7"/>
    <mergeCell ref="P3:Q3"/>
    <mergeCell ref="R3:S3"/>
    <mergeCell ref="T3:U3"/>
    <mergeCell ref="T5:U5"/>
    <mergeCell ref="R5:S5"/>
    <mergeCell ref="P5:Q5"/>
    <mergeCell ref="N3:O3"/>
    <mergeCell ref="B5:C5"/>
    <mergeCell ref="D5:E5"/>
    <mergeCell ref="F5:G5"/>
    <mergeCell ref="N5:O5"/>
    <mergeCell ref="L5:M5"/>
    <mergeCell ref="J5:K5"/>
    <mergeCell ref="H5:I5"/>
    <mergeCell ref="P2:Q2"/>
    <mergeCell ref="N1:Q1"/>
    <mergeCell ref="R2:S2"/>
    <mergeCell ref="T2:U2"/>
    <mergeCell ref="R1:U1"/>
    <mergeCell ref="B1:E1"/>
    <mergeCell ref="B2:C2"/>
    <mergeCell ref="D2:E2"/>
    <mergeCell ref="B3:C3"/>
    <mergeCell ref="D3:E3"/>
    <mergeCell ref="V1:W1"/>
    <mergeCell ref="S25:U25"/>
    <mergeCell ref="G25:I25"/>
    <mergeCell ref="K25:M25"/>
    <mergeCell ref="O25:Q25"/>
    <mergeCell ref="F2:G2"/>
    <mergeCell ref="F1:I1"/>
    <mergeCell ref="H2:I2"/>
    <mergeCell ref="F3:G3"/>
    <mergeCell ref="H3:I3"/>
    <mergeCell ref="J2:K2"/>
    <mergeCell ref="J1:M1"/>
    <mergeCell ref="L2:M2"/>
    <mergeCell ref="J3:K3"/>
    <mergeCell ref="L3:M3"/>
    <mergeCell ref="N2:O2"/>
  </mergeCells>
  <phoneticPr fontId="1" type="noConversion"/>
  <conditionalFormatting sqref="E27">
    <cfRule type="cellIs" dxfId="25" priority="3" operator="lessThan">
      <formula>2</formula>
    </cfRule>
    <cfRule type="expression" dxfId="24" priority="8" stopIfTrue="1">
      <formula>2</formula>
    </cfRule>
  </conditionalFormatting>
  <conditionalFormatting sqref="E28">
    <cfRule type="cellIs" dxfId="23" priority="1" operator="lessThan">
      <formula>3</formula>
    </cfRule>
    <cfRule type="expression" dxfId="22" priority="10" stopIfTrue="1">
      <formula>3</formula>
    </cfRule>
  </conditionalFormatting>
  <conditionalFormatting sqref="E19">
    <cfRule type="expression" dxfId="21" priority="12" stopIfTrue="1">
      <formula>$E$19=15</formula>
    </cfRule>
    <cfRule type="expression" dxfId="20" priority="13" stopIfTrue="1">
      <formula>15&lt;&gt;W15</formula>
    </cfRule>
  </conditionalFormatting>
  <conditionalFormatting sqref="E20">
    <cfRule type="expression" dxfId="19" priority="16" stopIfTrue="1">
      <formula>$E$20</formula>
    </cfRule>
    <cfRule type="expression" dxfId="18" priority="17" stopIfTrue="1">
      <formula>(COUNTIF(W4,"&gt;=3")+COUNTIF(W8,"&gt;=3")+COUNTIF(W12,"&gt;=3"))&lt;3</formula>
    </cfRule>
  </conditionalFormatting>
  <conditionalFormatting sqref="E31">
    <cfRule type="expression" dxfId="17" priority="18" stopIfTrue="1">
      <formula>$E$31=2</formula>
    </cfRule>
    <cfRule type="expression" dxfId="16" priority="19" stopIfTrue="1">
      <formula>$E$31&lt;&gt;2</formula>
    </cfRule>
  </conditionalFormatting>
  <conditionalFormatting sqref="E34">
    <cfRule type="cellIs" dxfId="15" priority="22" stopIfTrue="1" operator="greaterThanOrEqual">
      <formula>1</formula>
    </cfRule>
    <cfRule type="cellIs" dxfId="14" priority="23" stopIfTrue="1" operator="lessThan">
      <formula>1</formula>
    </cfRule>
  </conditionalFormatting>
  <conditionalFormatting sqref="E26">
    <cfRule type="cellIs" dxfId="13" priority="26" stopIfTrue="1" operator="equal">
      <formula>TRUE</formula>
    </cfRule>
    <cfRule type="cellIs" dxfId="12" priority="27" stopIfTrue="1" operator="notEqual">
      <formula>5</formula>
    </cfRule>
  </conditionalFormatting>
  <conditionalFormatting sqref="E23">
    <cfRule type="expression" dxfId="11" priority="28" stopIfTrue="1">
      <formula>$E$23&gt;=5</formula>
    </cfRule>
    <cfRule type="expression" dxfId="10" priority="29" stopIfTrue="1">
      <formula>$E$23&lt;5</formula>
    </cfRule>
  </conditionalFormatting>
  <conditionalFormatting sqref="E29">
    <cfRule type="expression" dxfId="9" priority="24" stopIfTrue="1">
      <formula>$E$29</formula>
    </cfRule>
    <cfRule type="expression" dxfId="8" priority="25" stopIfTrue="1">
      <formula>$E$29&lt;&gt;3</formula>
    </cfRule>
  </conditionalFormatting>
  <conditionalFormatting sqref="E30">
    <cfRule type="cellIs" dxfId="7" priority="6" stopIfTrue="1" operator="notEqual">
      <formula>TRUE</formula>
    </cfRule>
    <cfRule type="cellIs" dxfId="6" priority="7" stopIfTrue="1" operator="equal">
      <formula>TRUE</formula>
    </cfRule>
  </conditionalFormatting>
  <conditionalFormatting sqref="E21">
    <cfRule type="expression" dxfId="5" priority="14" stopIfTrue="1">
      <formula>AND(C15&gt;=2,G15&gt;=2,K15&gt;=2,O15&gt;=2,S15&gt;=2)</formula>
    </cfRule>
    <cfRule type="expression" dxfId="4" priority="15" stopIfTrue="1">
      <formula>OR(C15&lt;2,G15&lt;2,K15&lt;2,O15&lt;2,S15&lt;2)</formula>
    </cfRule>
  </conditionalFormatting>
  <conditionalFormatting sqref="E22">
    <cfRule type="cellIs" dxfId="3" priority="4" stopIfTrue="1" operator="notEqual">
      <formula>TRUE</formula>
    </cfRule>
    <cfRule type="cellIs" dxfId="2" priority="5" stopIfTrue="1" operator="equal">
      <formula>TRUE</formula>
    </cfRule>
  </conditionalFormatting>
  <conditionalFormatting sqref="E32:E33">
    <cfRule type="expression" dxfId="1" priority="20" stopIfTrue="1">
      <formula>$E$32=1</formula>
    </cfRule>
  </conditionalFormatting>
  <conditionalFormatting sqref="E32:E33">
    <cfRule type="expression" dxfId="0" priority="21" stopIfTrue="1">
      <formula>$E$32&lt;&gt;1</formula>
    </cfRule>
  </conditionalFormatting>
  <pageMargins left="0.78740157499999996" right="0.78740157499999996" top="0.984251969" bottom="0.984251969" header="0.5" footer="0.5"/>
  <pageSetup paperSize="9" scale="83" orientation="landscape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Sheet1</vt:lpstr>
      <vt:lpstr>Sheet1!Druckbereich</vt:lpstr>
    </vt:vector>
  </TitlesOfParts>
  <Company>Raphael Schmatz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Raphael Schmatz</dc:creator>
  <cp:lastModifiedBy>Felix</cp:lastModifiedBy>
  <cp:lastPrinted>2015-07-14T09:10:11Z</cp:lastPrinted>
  <dcterms:created xsi:type="dcterms:W3CDTF">2009-07-08T18:29:42Z</dcterms:created>
  <dcterms:modified xsi:type="dcterms:W3CDTF">2016-09-15T14:19:10Z</dcterms:modified>
</cp:coreProperties>
</file>